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5360" windowHeight="14460" activeTab="0"/>
  </bookViews>
  <sheets>
    <sheet name="Panning travail salariés" sheetId="1" r:id="rId1"/>
  </sheets>
  <definedNames>
    <definedName name="_xlnm.Print_Area" localSheetId="0">'Panning travail salariés'!$A$1:$Q$32</definedName>
  </definedNames>
  <calcPr fullCalcOnLoad="1"/>
</workbook>
</file>

<file path=xl/sharedStrings.xml><?xml version="1.0" encoding="utf-8"?>
<sst xmlns="http://schemas.openxmlformats.org/spreadsheetml/2006/main" count="71" uniqueCount="37">
  <si>
    <t>Yannick</t>
  </si>
  <si>
    <t>Manu</t>
  </si>
  <si>
    <t>Ludo</t>
  </si>
  <si>
    <t>Dom</t>
  </si>
  <si>
    <t>Cédric</t>
  </si>
  <si>
    <t>Perrine</t>
  </si>
  <si>
    <t>Adrien</t>
  </si>
  <si>
    <t>Pascal</t>
  </si>
  <si>
    <t>Total Fab</t>
  </si>
  <si>
    <t>Total Répart.</t>
  </si>
  <si>
    <t>Total Vte ext.</t>
  </si>
  <si>
    <t>Total</t>
  </si>
  <si>
    <t>contrat</t>
  </si>
  <si>
    <t>CDI</t>
  </si>
  <si>
    <t>CA</t>
  </si>
  <si>
    <t>nb d'h.</t>
  </si>
  <si>
    <t>Lundi</t>
  </si>
  <si>
    <t>Début</t>
  </si>
  <si>
    <t>Fin</t>
  </si>
  <si>
    <t>Pause</t>
  </si>
  <si>
    <t>Tot jour</t>
  </si>
  <si>
    <t>Mardi</t>
  </si>
  <si>
    <t>Total jour</t>
  </si>
  <si>
    <t>Mercredi</t>
  </si>
  <si>
    <t>Jeudi</t>
  </si>
  <si>
    <t>Vendredi</t>
  </si>
  <si>
    <t>Samedi</t>
  </si>
  <si>
    <t>Dimanche</t>
  </si>
  <si>
    <t>Total hebdo</t>
  </si>
  <si>
    <t>Elodie</t>
  </si>
  <si>
    <t>CDD</t>
  </si>
  <si>
    <t>Jérémy</t>
  </si>
  <si>
    <t>Ludivine</t>
  </si>
  <si>
    <t>Antoine</t>
  </si>
  <si>
    <t>XXXXXX</t>
  </si>
  <si>
    <t>Vincent</t>
  </si>
  <si>
    <t>Clara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</si>
</sst>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h:mm;@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3F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BA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164" fontId="1" fillId="33" borderId="15" xfId="0" applyNumberFormat="1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164" fontId="1" fillId="36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5" fontId="1" fillId="33" borderId="12" xfId="0" applyNumberFormat="1" applyFont="1" applyFill="1" applyBorder="1" applyAlignment="1">
      <alignment horizontal="center"/>
    </xf>
    <xf numFmtId="165" fontId="1" fillId="34" borderId="12" xfId="0" applyNumberFormat="1" applyFont="1" applyFill="1" applyBorder="1" applyAlignment="1">
      <alignment horizontal="center"/>
    </xf>
    <xf numFmtId="165" fontId="1" fillId="35" borderId="12" xfId="0" applyNumberFormat="1" applyFont="1" applyFill="1" applyBorder="1" applyAlignment="1">
      <alignment horizontal="center"/>
    </xf>
    <xf numFmtId="165" fontId="1" fillId="36" borderId="12" xfId="0" applyNumberFormat="1" applyFont="1" applyFill="1" applyBorder="1" applyAlignment="1">
      <alignment horizontal="center"/>
    </xf>
    <xf numFmtId="165" fontId="1" fillId="33" borderId="14" xfId="0" applyNumberFormat="1" applyFont="1" applyFill="1" applyBorder="1" applyAlignment="1">
      <alignment horizontal="center"/>
    </xf>
    <xf numFmtId="165" fontId="1" fillId="34" borderId="1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5" fontId="1" fillId="36" borderId="14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2" fillId="0" borderId="16" xfId="0" applyFont="1" applyFill="1" applyBorder="1" applyAlignment="1">
      <alignment/>
    </xf>
    <xf numFmtId="165" fontId="2" fillId="33" borderId="16" xfId="0" applyNumberFormat="1" applyFont="1" applyFill="1" applyBorder="1" applyAlignment="1">
      <alignment horizontal="center"/>
    </xf>
    <xf numFmtId="165" fontId="2" fillId="34" borderId="16" xfId="0" applyNumberFormat="1" applyFont="1" applyFill="1" applyBorder="1" applyAlignment="1">
      <alignment horizontal="center"/>
    </xf>
    <xf numFmtId="165" fontId="2" fillId="35" borderId="16" xfId="0" applyNumberFormat="1" applyFont="1" applyFill="1" applyBorder="1" applyAlignment="1">
      <alignment horizontal="center"/>
    </xf>
    <xf numFmtId="165" fontId="2" fillId="36" borderId="16" xfId="0" applyNumberFormat="1" applyFont="1" applyFill="1" applyBorder="1" applyAlignment="1">
      <alignment horizontal="center"/>
    </xf>
    <xf numFmtId="164" fontId="3" fillId="37" borderId="16" xfId="0" applyNumberFormat="1" applyFont="1" applyFill="1" applyBorder="1" applyAlignment="1">
      <alignment/>
    </xf>
    <xf numFmtId="164" fontId="3" fillId="37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164" fontId="1" fillId="38" borderId="14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165" fontId="1" fillId="38" borderId="14" xfId="0" applyNumberFormat="1" applyFont="1" applyFill="1" applyBorder="1" applyAlignment="1">
      <alignment horizontal="center"/>
    </xf>
    <xf numFmtId="165" fontId="2" fillId="38" borderId="16" xfId="0" applyNumberFormat="1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164" fontId="1" fillId="39" borderId="14" xfId="0" applyNumberFormat="1" applyFont="1" applyFill="1" applyBorder="1" applyAlignment="1">
      <alignment horizontal="center"/>
    </xf>
    <xf numFmtId="165" fontId="1" fillId="39" borderId="12" xfId="0" applyNumberFormat="1" applyFont="1" applyFill="1" applyBorder="1" applyAlignment="1">
      <alignment horizontal="center"/>
    </xf>
    <xf numFmtId="165" fontId="1" fillId="39" borderId="14" xfId="0" applyNumberFormat="1" applyFont="1" applyFill="1" applyBorder="1" applyAlignment="1">
      <alignment horizontal="center"/>
    </xf>
    <xf numFmtId="165" fontId="2" fillId="39" borderId="16" xfId="0" applyNumberFormat="1" applyFont="1" applyFill="1" applyBorder="1" applyAlignment="1">
      <alignment horizontal="center"/>
    </xf>
    <xf numFmtId="164" fontId="2" fillId="39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164" fontId="1" fillId="40" borderId="14" xfId="0" applyNumberFormat="1" applyFont="1" applyFill="1" applyBorder="1" applyAlignment="1">
      <alignment horizontal="center"/>
    </xf>
    <xf numFmtId="165" fontId="1" fillId="40" borderId="12" xfId="0" applyNumberFormat="1" applyFont="1" applyFill="1" applyBorder="1" applyAlignment="1">
      <alignment horizontal="center"/>
    </xf>
    <xf numFmtId="165" fontId="1" fillId="40" borderId="14" xfId="0" applyNumberFormat="1" applyFont="1" applyFill="1" applyBorder="1" applyAlignment="1">
      <alignment horizontal="center"/>
    </xf>
    <xf numFmtId="165" fontId="2" fillId="40" borderId="16" xfId="0" applyNumberFormat="1" applyFont="1" applyFill="1" applyBorder="1" applyAlignment="1">
      <alignment horizontal="center"/>
    </xf>
    <xf numFmtId="164" fontId="2" fillId="40" borderId="10" xfId="0" applyNumberFormat="1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164" fontId="1" fillId="41" borderId="14" xfId="0" applyNumberFormat="1" applyFont="1" applyFill="1" applyBorder="1" applyAlignment="1">
      <alignment horizontal="center"/>
    </xf>
    <xf numFmtId="165" fontId="1" fillId="41" borderId="12" xfId="0" applyNumberFormat="1" applyFont="1" applyFill="1" applyBorder="1" applyAlignment="1">
      <alignment horizontal="center"/>
    </xf>
    <xf numFmtId="165" fontId="1" fillId="41" borderId="14" xfId="0" applyNumberFormat="1" applyFont="1" applyFill="1" applyBorder="1" applyAlignment="1">
      <alignment horizontal="center"/>
    </xf>
    <xf numFmtId="165" fontId="2" fillId="41" borderId="16" xfId="0" applyNumberFormat="1" applyFont="1" applyFill="1" applyBorder="1" applyAlignment="1">
      <alignment horizontal="center"/>
    </xf>
    <xf numFmtId="164" fontId="2" fillId="41" borderId="10" xfId="0" applyNumberFormat="1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1" fillId="42" borderId="12" xfId="0" applyFont="1" applyFill="1" applyBorder="1" applyAlignment="1">
      <alignment horizontal="center"/>
    </xf>
    <xf numFmtId="164" fontId="1" fillId="42" borderId="14" xfId="0" applyNumberFormat="1" applyFont="1" applyFill="1" applyBorder="1" applyAlignment="1">
      <alignment horizontal="center"/>
    </xf>
    <xf numFmtId="165" fontId="1" fillId="42" borderId="12" xfId="0" applyNumberFormat="1" applyFont="1" applyFill="1" applyBorder="1" applyAlignment="1">
      <alignment horizontal="center"/>
    </xf>
    <xf numFmtId="165" fontId="1" fillId="42" borderId="14" xfId="0" applyNumberFormat="1" applyFont="1" applyFill="1" applyBorder="1" applyAlignment="1">
      <alignment horizontal="center"/>
    </xf>
    <xf numFmtId="165" fontId="2" fillId="42" borderId="16" xfId="0" applyNumberFormat="1" applyFont="1" applyFill="1" applyBorder="1" applyAlignment="1">
      <alignment horizontal="center"/>
    </xf>
    <xf numFmtId="164" fontId="2" fillId="42" borderId="10" xfId="0" applyNumberFormat="1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1" fillId="43" borderId="12" xfId="0" applyFont="1" applyFill="1" applyBorder="1" applyAlignment="1">
      <alignment horizontal="center"/>
    </xf>
    <xf numFmtId="164" fontId="1" fillId="43" borderId="14" xfId="0" applyNumberFormat="1" applyFont="1" applyFill="1" applyBorder="1" applyAlignment="1">
      <alignment horizontal="center"/>
    </xf>
    <xf numFmtId="165" fontId="1" fillId="43" borderId="12" xfId="0" applyNumberFormat="1" applyFont="1" applyFill="1" applyBorder="1" applyAlignment="1">
      <alignment horizontal="center"/>
    </xf>
    <xf numFmtId="165" fontId="1" fillId="43" borderId="14" xfId="0" applyNumberFormat="1" applyFont="1" applyFill="1" applyBorder="1" applyAlignment="1">
      <alignment horizontal="center"/>
    </xf>
    <xf numFmtId="165" fontId="2" fillId="43" borderId="16" xfId="0" applyNumberFormat="1" applyFont="1" applyFill="1" applyBorder="1" applyAlignment="1">
      <alignment horizontal="center"/>
    </xf>
    <xf numFmtId="164" fontId="2" fillId="43" borderId="10" xfId="0" applyNumberFormat="1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1" fillId="44" borderId="12" xfId="0" applyFont="1" applyFill="1" applyBorder="1" applyAlignment="1">
      <alignment horizontal="center"/>
    </xf>
    <xf numFmtId="164" fontId="1" fillId="44" borderId="14" xfId="0" applyNumberFormat="1" applyFont="1" applyFill="1" applyBorder="1" applyAlignment="1">
      <alignment horizontal="center"/>
    </xf>
    <xf numFmtId="165" fontId="1" fillId="44" borderId="12" xfId="0" applyNumberFormat="1" applyFont="1" applyFill="1" applyBorder="1" applyAlignment="1">
      <alignment horizontal="center"/>
    </xf>
    <xf numFmtId="165" fontId="1" fillId="44" borderId="14" xfId="0" applyNumberFormat="1" applyFont="1" applyFill="1" applyBorder="1" applyAlignment="1">
      <alignment horizontal="center"/>
    </xf>
    <xf numFmtId="165" fontId="2" fillId="44" borderId="16" xfId="0" applyNumberFormat="1" applyFont="1" applyFill="1" applyBorder="1" applyAlignment="1">
      <alignment horizontal="center"/>
    </xf>
    <xf numFmtId="164" fontId="2" fillId="44" borderId="10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1" fillId="45" borderId="12" xfId="0" applyFont="1" applyFill="1" applyBorder="1" applyAlignment="1">
      <alignment horizontal="center"/>
    </xf>
    <xf numFmtId="164" fontId="1" fillId="45" borderId="14" xfId="0" applyNumberFormat="1" applyFont="1" applyFill="1" applyBorder="1" applyAlignment="1">
      <alignment horizontal="center"/>
    </xf>
    <xf numFmtId="165" fontId="1" fillId="45" borderId="12" xfId="0" applyNumberFormat="1" applyFont="1" applyFill="1" applyBorder="1" applyAlignment="1">
      <alignment horizontal="center"/>
    </xf>
    <xf numFmtId="165" fontId="1" fillId="45" borderId="14" xfId="0" applyNumberFormat="1" applyFont="1" applyFill="1" applyBorder="1" applyAlignment="1">
      <alignment horizontal="center"/>
    </xf>
    <xf numFmtId="165" fontId="2" fillId="45" borderId="16" xfId="0" applyNumberFormat="1" applyFont="1" applyFill="1" applyBorder="1" applyAlignment="1">
      <alignment horizontal="center"/>
    </xf>
    <xf numFmtId="164" fontId="2" fillId="45" borderId="10" xfId="0" applyNumberFormat="1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1" fillId="46" borderId="12" xfId="0" applyFont="1" applyFill="1" applyBorder="1" applyAlignment="1">
      <alignment horizontal="center"/>
    </xf>
    <xf numFmtId="164" fontId="1" fillId="46" borderId="14" xfId="0" applyNumberFormat="1" applyFont="1" applyFill="1" applyBorder="1" applyAlignment="1">
      <alignment horizontal="center"/>
    </xf>
    <xf numFmtId="165" fontId="1" fillId="46" borderId="12" xfId="0" applyNumberFormat="1" applyFont="1" applyFill="1" applyBorder="1" applyAlignment="1">
      <alignment horizontal="center"/>
    </xf>
    <xf numFmtId="165" fontId="1" fillId="46" borderId="14" xfId="0" applyNumberFormat="1" applyFont="1" applyFill="1" applyBorder="1" applyAlignment="1">
      <alignment horizontal="center"/>
    </xf>
    <xf numFmtId="165" fontId="2" fillId="46" borderId="16" xfId="0" applyNumberFormat="1" applyFont="1" applyFill="1" applyBorder="1" applyAlignment="1">
      <alignment horizontal="center"/>
    </xf>
    <xf numFmtId="164" fontId="2" fillId="46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25" zoomScaleNormal="125" workbookViewId="0" topLeftCell="A1">
      <selection activeCell="A1" sqref="A1:Q32"/>
    </sheetView>
  </sheetViews>
  <sheetFormatPr defaultColWidth="11.421875" defaultRowHeight="12.75"/>
  <cols>
    <col min="1" max="1" width="6.28125" style="0" customWidth="1"/>
    <col min="2" max="10" width="9.00390625" style="0" customWidth="1"/>
    <col min="11" max="12" width="9.00390625" style="0" hidden="1" customWidth="1"/>
    <col min="13" max="13" width="9.00390625" style="0" customWidth="1"/>
    <col min="14" max="15" width="9.00390625" style="0" hidden="1" customWidth="1"/>
    <col min="16" max="18" width="9.00390625" style="0" customWidth="1"/>
    <col min="19" max="22" width="0" style="0" hidden="1" customWidth="1"/>
  </cols>
  <sheetData>
    <row r="1" spans="1:21" ht="15.75" customHeight="1">
      <c r="A1" s="1"/>
      <c r="B1" s="1"/>
      <c r="C1" s="4" t="s">
        <v>2</v>
      </c>
      <c r="D1" s="52" t="s">
        <v>29</v>
      </c>
      <c r="E1" s="2" t="s">
        <v>0</v>
      </c>
      <c r="F1" s="3" t="s">
        <v>1</v>
      </c>
      <c r="G1" s="45" t="s">
        <v>3</v>
      </c>
      <c r="H1" s="4" t="s">
        <v>5</v>
      </c>
      <c r="I1" s="94" t="s">
        <v>6</v>
      </c>
      <c r="J1" s="59" t="s">
        <v>31</v>
      </c>
      <c r="K1" s="66" t="s">
        <v>32</v>
      </c>
      <c r="L1" s="73"/>
      <c r="M1" s="80" t="s">
        <v>4</v>
      </c>
      <c r="N1" s="87" t="s">
        <v>33</v>
      </c>
      <c r="O1" s="5" t="s">
        <v>7</v>
      </c>
      <c r="P1" s="5" t="s">
        <v>36</v>
      </c>
      <c r="Q1" s="101" t="s">
        <v>35</v>
      </c>
      <c r="R1" s="6" t="s">
        <v>8</v>
      </c>
      <c r="S1" s="7" t="s">
        <v>9</v>
      </c>
      <c r="T1" s="7" t="s">
        <v>10</v>
      </c>
      <c r="U1" s="6" t="s">
        <v>11</v>
      </c>
    </row>
    <row r="2" spans="1:21" ht="13.5" customHeight="1">
      <c r="A2" s="8" t="s">
        <v>12</v>
      </c>
      <c r="B2" s="8"/>
      <c r="C2" s="11" t="s">
        <v>13</v>
      </c>
      <c r="D2" s="53" t="s">
        <v>30</v>
      </c>
      <c r="E2" s="9" t="s">
        <v>13</v>
      </c>
      <c r="F2" s="10" t="s">
        <v>13</v>
      </c>
      <c r="G2" s="46" t="s">
        <v>13</v>
      </c>
      <c r="H2" s="11" t="s">
        <v>30</v>
      </c>
      <c r="I2" s="95" t="s">
        <v>14</v>
      </c>
      <c r="J2" s="60" t="s">
        <v>30</v>
      </c>
      <c r="K2" s="67" t="s">
        <v>30</v>
      </c>
      <c r="L2" s="74" t="s">
        <v>14</v>
      </c>
      <c r="M2" s="81" t="s">
        <v>14</v>
      </c>
      <c r="N2" s="88" t="s">
        <v>30</v>
      </c>
      <c r="O2" s="12"/>
      <c r="P2" s="12" t="s">
        <v>30</v>
      </c>
      <c r="Q2" s="102" t="s">
        <v>14</v>
      </c>
      <c r="R2" s="13"/>
      <c r="S2" s="13"/>
      <c r="T2" s="13"/>
      <c r="U2" s="13"/>
    </row>
    <row r="3" spans="1:21" ht="13.5" customHeight="1">
      <c r="A3" s="14" t="s">
        <v>15</v>
      </c>
      <c r="B3" s="14"/>
      <c r="C3" s="17">
        <v>1.6875</v>
      </c>
      <c r="D3" s="54">
        <v>1.4583333333333333</v>
      </c>
      <c r="E3" s="15">
        <v>1.45833333333333</v>
      </c>
      <c r="F3" s="16">
        <v>1.45833333333333</v>
      </c>
      <c r="G3" s="47">
        <v>1.45833333333333</v>
      </c>
      <c r="H3" s="17">
        <v>1.45833333333333</v>
      </c>
      <c r="I3" s="96">
        <v>1.45833333333333</v>
      </c>
      <c r="J3" s="61">
        <v>1.4583333333333333</v>
      </c>
      <c r="K3" s="68">
        <v>1.4583333333333333</v>
      </c>
      <c r="L3" s="75">
        <v>1.4583333333333333</v>
      </c>
      <c r="M3" s="82">
        <v>1.4583333333333333</v>
      </c>
      <c r="N3" s="89">
        <v>1.4583333333333333</v>
      </c>
      <c r="O3" s="18" t="s">
        <v>34</v>
      </c>
      <c r="P3" s="18">
        <v>1.3333333333333333</v>
      </c>
      <c r="Q3" s="103">
        <v>1.4583333333333333</v>
      </c>
      <c r="R3" s="19"/>
      <c r="S3" s="19"/>
      <c r="T3" s="20"/>
      <c r="U3" s="19"/>
    </row>
    <row r="4" spans="1:21" ht="13.5" customHeight="1">
      <c r="A4" s="108" t="s">
        <v>16</v>
      </c>
      <c r="B4" s="8" t="s">
        <v>17</v>
      </c>
      <c r="C4" s="23">
        <v>0.5</v>
      </c>
      <c r="D4" s="55">
        <v>0.5</v>
      </c>
      <c r="E4" s="21">
        <v>0.447916666666667</v>
      </c>
      <c r="F4" s="22">
        <v>0.3541666666666667</v>
      </c>
      <c r="G4" s="48">
        <v>0.5833333333333334</v>
      </c>
      <c r="H4" s="23">
        <v>0.5</v>
      </c>
      <c r="I4" s="97">
        <v>0.3541666666666667</v>
      </c>
      <c r="J4" s="62">
        <v>0.20833333333333334</v>
      </c>
      <c r="K4" s="69">
        <v>0.5</v>
      </c>
      <c r="L4" s="76">
        <v>0.4895833333333333</v>
      </c>
      <c r="M4" s="83">
        <v>0.4166666666666667</v>
      </c>
      <c r="N4" s="90">
        <v>0.3020833333333333</v>
      </c>
      <c r="O4" s="24">
        <v>0.208333333333333</v>
      </c>
      <c r="P4" s="24">
        <v>0.6770833333333334</v>
      </c>
      <c r="Q4" s="104">
        <v>0.25</v>
      </c>
      <c r="R4" s="13"/>
      <c r="S4" s="13"/>
      <c r="T4" s="13"/>
      <c r="U4" s="13"/>
    </row>
    <row r="5" spans="1:21" ht="13.5" customHeight="1">
      <c r="A5" s="108"/>
      <c r="B5" s="14" t="s">
        <v>18</v>
      </c>
      <c r="C5" s="27">
        <v>0.5</v>
      </c>
      <c r="D5" s="56">
        <v>0.5</v>
      </c>
      <c r="E5" s="25">
        <v>0.802083333333333</v>
      </c>
      <c r="F5" s="26">
        <v>0.75</v>
      </c>
      <c r="G5" s="49">
        <v>0.8333333333333334</v>
      </c>
      <c r="H5" s="27">
        <v>0.5</v>
      </c>
      <c r="I5" s="98">
        <v>0.6666666666666666</v>
      </c>
      <c r="J5" s="63">
        <v>0.5208333333333334</v>
      </c>
      <c r="K5" s="70">
        <v>0.5</v>
      </c>
      <c r="L5" s="77">
        <v>0.8020833333333334</v>
      </c>
      <c r="M5" s="84">
        <v>0.7291666666666666</v>
      </c>
      <c r="N5" s="91">
        <v>0.90625</v>
      </c>
      <c r="O5" s="28">
        <v>0.78125</v>
      </c>
      <c r="P5" s="28">
        <v>0.9166666666666666</v>
      </c>
      <c r="Q5" s="105">
        <v>0.5625</v>
      </c>
      <c r="R5" s="29">
        <f>396/39.25</f>
        <v>10.089171974522293</v>
      </c>
      <c r="S5" s="19"/>
      <c r="T5" s="19"/>
      <c r="U5" s="19"/>
    </row>
    <row r="6" spans="1:21" ht="13.5" customHeight="1">
      <c r="A6" s="108"/>
      <c r="B6" s="14" t="s">
        <v>19</v>
      </c>
      <c r="C6" s="27">
        <v>0</v>
      </c>
      <c r="D6" s="56">
        <v>0</v>
      </c>
      <c r="E6" s="25">
        <v>0.0208333333333333</v>
      </c>
      <c r="F6" s="26">
        <v>0.0208333333333333</v>
      </c>
      <c r="G6" s="49">
        <v>0</v>
      </c>
      <c r="H6" s="27">
        <v>0</v>
      </c>
      <c r="I6" s="98">
        <v>0.0208333333333333</v>
      </c>
      <c r="J6" s="63">
        <v>0.0208333333333333</v>
      </c>
      <c r="K6" s="70">
        <v>0</v>
      </c>
      <c r="L6" s="77">
        <v>0.0208333333333333</v>
      </c>
      <c r="M6" s="84">
        <v>0.0208333333333333</v>
      </c>
      <c r="N6" s="91">
        <v>0.19791666666666666</v>
      </c>
      <c r="O6" s="28">
        <v>0.0416666666666667</v>
      </c>
      <c r="P6" s="28">
        <v>0</v>
      </c>
      <c r="Q6" s="105">
        <v>0.0208333333333333</v>
      </c>
      <c r="R6" s="20"/>
      <c r="S6" s="19"/>
      <c r="T6" s="19"/>
      <c r="U6" s="19"/>
    </row>
    <row r="7" spans="1:21" ht="13.5" customHeight="1">
      <c r="A7" s="108"/>
      <c r="B7" s="30" t="s">
        <v>20</v>
      </c>
      <c r="C7" s="33">
        <f>C5-C4-C6</f>
        <v>0</v>
      </c>
      <c r="D7" s="57">
        <f>D5-D4-D6</f>
        <v>0</v>
      </c>
      <c r="E7" s="31">
        <f aca="true" t="shared" si="0" ref="E7:O7">E5-E4-E6</f>
        <v>0.3333333333333327</v>
      </c>
      <c r="F7" s="32">
        <f t="shared" si="0"/>
        <v>0.375</v>
      </c>
      <c r="G7" s="50">
        <f t="shared" si="0"/>
        <v>0.25</v>
      </c>
      <c r="H7" s="33">
        <f t="shared" si="0"/>
        <v>0</v>
      </c>
      <c r="I7" s="99">
        <f t="shared" si="0"/>
        <v>0.29166666666666663</v>
      </c>
      <c r="J7" s="64">
        <f t="shared" si="0"/>
        <v>0.2916666666666667</v>
      </c>
      <c r="K7" s="71">
        <f>K5-K4-K6</f>
        <v>0</v>
      </c>
      <c r="L7" s="78">
        <f>L5-L4-L6</f>
        <v>0.29166666666666674</v>
      </c>
      <c r="M7" s="85">
        <f>M5-M4-M6</f>
        <v>0.29166666666666663</v>
      </c>
      <c r="N7" s="92">
        <f>N5-N4-N6</f>
        <v>0.4062500000000001</v>
      </c>
      <c r="O7" s="34">
        <f t="shared" si="0"/>
        <v>0.5312500000000002</v>
      </c>
      <c r="P7" s="34">
        <f>P5-P4-P6</f>
        <v>0.23958333333333326</v>
      </c>
      <c r="Q7" s="106">
        <f>Q5-Q4-Q6</f>
        <v>0.2916666666666667</v>
      </c>
      <c r="R7" s="35" t="e">
        <f>#N/A</f>
        <v>#N/A</v>
      </c>
      <c r="S7" s="35">
        <f>G7</f>
        <v>0.25</v>
      </c>
      <c r="T7" s="35">
        <v>0</v>
      </c>
      <c r="U7" s="36" t="e">
        <f>#N/A</f>
        <v>#N/A</v>
      </c>
    </row>
    <row r="8" spans="1:21" ht="13.5" customHeight="1">
      <c r="A8" s="108" t="s">
        <v>21</v>
      </c>
      <c r="B8" s="8" t="s">
        <v>17</v>
      </c>
      <c r="C8" s="23">
        <v>0.2604166666666667</v>
      </c>
      <c r="D8" s="55">
        <v>0.2916666666666667</v>
      </c>
      <c r="E8" s="21">
        <v>0.3541666666666667</v>
      </c>
      <c r="F8" s="22">
        <v>0.208333333333333</v>
      </c>
      <c r="G8" s="48">
        <v>0.5</v>
      </c>
      <c r="H8" s="23">
        <v>0.4375</v>
      </c>
      <c r="I8" s="97">
        <v>0.4895833333333333</v>
      </c>
      <c r="J8" s="62">
        <v>0.5</v>
      </c>
      <c r="K8" s="69">
        <v>0.5</v>
      </c>
      <c r="L8" s="76">
        <v>0.3541666666666667</v>
      </c>
      <c r="M8" s="83">
        <v>0.25</v>
      </c>
      <c r="N8" s="90">
        <v>0.6875</v>
      </c>
      <c r="O8" s="24">
        <v>0.36458333333333304</v>
      </c>
      <c r="P8" s="24">
        <v>0.3125</v>
      </c>
      <c r="Q8" s="104">
        <v>0.3541666666666667</v>
      </c>
      <c r="R8" s="13"/>
      <c r="S8" s="13"/>
      <c r="T8" s="13"/>
      <c r="U8" s="13"/>
    </row>
    <row r="9" spans="1:21" ht="13.5" customHeight="1">
      <c r="A9" s="108"/>
      <c r="B9" s="14" t="s">
        <v>18</v>
      </c>
      <c r="C9" s="27">
        <v>0.5833333333333334</v>
      </c>
      <c r="D9" s="56">
        <v>0.59375</v>
      </c>
      <c r="E9" s="25">
        <v>0.75</v>
      </c>
      <c r="F9" s="26">
        <v>0.614583333333333</v>
      </c>
      <c r="G9" s="49">
        <v>0.8333333333333334</v>
      </c>
      <c r="H9" s="27">
        <v>0.75</v>
      </c>
      <c r="I9" s="98">
        <v>0.7916666666666666</v>
      </c>
      <c r="J9" s="63">
        <v>0.5</v>
      </c>
      <c r="K9" s="70">
        <v>0.5</v>
      </c>
      <c r="L9" s="77">
        <v>0.6666666666666666</v>
      </c>
      <c r="M9" s="84">
        <v>0.5625</v>
      </c>
      <c r="N9" s="91">
        <v>0.9270833333333334</v>
      </c>
      <c r="O9" s="28">
        <v>0.770833333333333</v>
      </c>
      <c r="P9" s="28">
        <v>0.5729166666666666</v>
      </c>
      <c r="Q9" s="105">
        <v>0.6666666666666666</v>
      </c>
      <c r="R9" s="29"/>
      <c r="S9" s="19"/>
      <c r="T9" s="19"/>
      <c r="U9" s="19"/>
    </row>
    <row r="10" spans="1:21" ht="13.5" customHeight="1">
      <c r="A10" s="108"/>
      <c r="B10" s="14" t="s">
        <v>19</v>
      </c>
      <c r="C10" s="27"/>
      <c r="D10" s="56">
        <v>0</v>
      </c>
      <c r="E10" s="25">
        <v>0.0208333333333333</v>
      </c>
      <c r="F10" s="26">
        <v>0.0208333333333333</v>
      </c>
      <c r="G10" s="49">
        <v>0.0208333333333333</v>
      </c>
      <c r="H10" s="27">
        <v>0.020833333333333332</v>
      </c>
      <c r="I10" s="98">
        <v>0.0208333333333333</v>
      </c>
      <c r="J10" s="63">
        <v>0</v>
      </c>
      <c r="K10" s="70">
        <v>0</v>
      </c>
      <c r="L10" s="77">
        <v>0.0208333333333333</v>
      </c>
      <c r="M10" s="84">
        <v>0.0208333333333333</v>
      </c>
      <c r="N10" s="91">
        <v>0</v>
      </c>
      <c r="O10" s="28">
        <v>0.0208333333333333</v>
      </c>
      <c r="P10" s="28">
        <v>0</v>
      </c>
      <c r="Q10" s="105">
        <v>0.0208333333333333</v>
      </c>
      <c r="R10" s="29">
        <f>488/53</f>
        <v>9.20754716981132</v>
      </c>
      <c r="S10" s="19"/>
      <c r="T10" s="19"/>
      <c r="U10" s="19"/>
    </row>
    <row r="11" spans="1:21" ht="13.5" customHeight="1">
      <c r="A11" s="108"/>
      <c r="B11" s="30" t="s">
        <v>22</v>
      </c>
      <c r="C11" s="33">
        <f>C9-C8-C10</f>
        <v>0.3229166666666667</v>
      </c>
      <c r="D11" s="57">
        <f>D9-D8-D10</f>
        <v>0.3020833333333333</v>
      </c>
      <c r="E11" s="31">
        <f aca="true" t="shared" si="1" ref="E11:O11">E9-E8-E10</f>
        <v>0.375</v>
      </c>
      <c r="F11" s="32">
        <f t="shared" si="1"/>
        <v>0.3854166666666667</v>
      </c>
      <c r="G11" s="50">
        <f t="shared" si="1"/>
        <v>0.31250000000000006</v>
      </c>
      <c r="H11" s="33">
        <f t="shared" si="1"/>
        <v>0.2916666666666667</v>
      </c>
      <c r="I11" s="99">
        <f t="shared" si="1"/>
        <v>0.28125</v>
      </c>
      <c r="J11" s="64">
        <f t="shared" si="1"/>
        <v>0</v>
      </c>
      <c r="K11" s="71">
        <f>K9-K8-K10</f>
        <v>0</v>
      </c>
      <c r="L11" s="78">
        <f>L9-L8-L10</f>
        <v>0.29166666666666663</v>
      </c>
      <c r="M11" s="85">
        <f>M9-M8-M10</f>
        <v>0.2916666666666667</v>
      </c>
      <c r="N11" s="92">
        <f>N9-N8-N10</f>
        <v>0.23958333333333337</v>
      </c>
      <c r="O11" s="34">
        <f t="shared" si="1"/>
        <v>0.3854166666666667</v>
      </c>
      <c r="P11" s="34">
        <f>P9-P8-P10</f>
        <v>0.26041666666666663</v>
      </c>
      <c r="Q11" s="106">
        <f>Q9-Q8-Q10</f>
        <v>0.29166666666666663</v>
      </c>
      <c r="R11" s="36" t="e">
        <f>#N/A</f>
        <v>#N/A</v>
      </c>
      <c r="S11" s="35">
        <f>G11</f>
        <v>0.31250000000000006</v>
      </c>
      <c r="T11" s="35">
        <f>C11</f>
        <v>0.3229166666666667</v>
      </c>
      <c r="U11" s="36" t="e">
        <f>#N/A</f>
        <v>#N/A</v>
      </c>
    </row>
    <row r="12" spans="1:21" ht="13.5" customHeight="1">
      <c r="A12" s="108" t="s">
        <v>23</v>
      </c>
      <c r="B12" s="8" t="s">
        <v>17</v>
      </c>
      <c r="C12" s="23">
        <v>0.2604166666666667</v>
      </c>
      <c r="D12" s="55">
        <v>0.291666666666667</v>
      </c>
      <c r="E12" s="21">
        <v>0.5</v>
      </c>
      <c r="F12" s="22">
        <v>0.20833333333333334</v>
      </c>
      <c r="G12" s="48">
        <v>0.5659722222222222</v>
      </c>
      <c r="H12" s="23">
        <v>0.4270833333333333</v>
      </c>
      <c r="I12" s="97">
        <v>0.5</v>
      </c>
      <c r="J12" s="62">
        <v>0.5</v>
      </c>
      <c r="K12" s="69">
        <v>0.5208333333333334</v>
      </c>
      <c r="L12" s="76">
        <v>0.3541666666666667</v>
      </c>
      <c r="M12" s="83">
        <v>0.3541666666666667</v>
      </c>
      <c r="N12" s="90">
        <v>0.5</v>
      </c>
      <c r="O12" s="24">
        <v>0.354166666666667</v>
      </c>
      <c r="P12" s="24">
        <v>0.2708333333333333</v>
      </c>
      <c r="Q12" s="104">
        <v>0.25</v>
      </c>
      <c r="R12" s="13"/>
      <c r="S12" s="13"/>
      <c r="T12" s="13"/>
      <c r="U12" s="13"/>
    </row>
    <row r="13" spans="1:21" ht="13.5" customHeight="1">
      <c r="A13" s="108"/>
      <c r="B13" s="14" t="s">
        <v>18</v>
      </c>
      <c r="C13" s="27">
        <v>0.625</v>
      </c>
      <c r="D13" s="56">
        <v>0.583333333333333</v>
      </c>
      <c r="E13" s="25">
        <v>0.5</v>
      </c>
      <c r="F13" s="26">
        <v>0.53125</v>
      </c>
      <c r="G13" s="49">
        <v>0.8263888888888888</v>
      </c>
      <c r="H13" s="27">
        <v>0.7291666666666666</v>
      </c>
      <c r="I13" s="98">
        <v>0.5</v>
      </c>
      <c r="J13" s="63">
        <v>0.5</v>
      </c>
      <c r="K13" s="70">
        <v>0.8125</v>
      </c>
      <c r="L13" s="77">
        <v>0.6666666666666666</v>
      </c>
      <c r="M13" s="84">
        <v>0.65625</v>
      </c>
      <c r="N13" s="91">
        <v>0.5</v>
      </c>
      <c r="O13" s="28">
        <v>0.75</v>
      </c>
      <c r="P13" s="28">
        <v>0.5833333333333334</v>
      </c>
      <c r="Q13" s="105">
        <v>0.5625</v>
      </c>
      <c r="R13" s="19"/>
      <c r="S13" s="19"/>
      <c r="T13" s="19"/>
      <c r="U13" s="19"/>
    </row>
    <row r="14" spans="1:21" ht="13.5" customHeight="1">
      <c r="A14" s="108"/>
      <c r="B14" s="14" t="s">
        <v>19</v>
      </c>
      <c r="C14" s="27"/>
      <c r="D14" s="56">
        <v>0</v>
      </c>
      <c r="E14" s="25"/>
      <c r="F14" s="26">
        <v>0.0208333333333333</v>
      </c>
      <c r="G14" s="49">
        <v>0</v>
      </c>
      <c r="H14" s="27">
        <v>0.0208333333333333</v>
      </c>
      <c r="I14" s="98">
        <v>0</v>
      </c>
      <c r="J14" s="63">
        <v>0</v>
      </c>
      <c r="K14" s="70">
        <v>0.0208333333333333</v>
      </c>
      <c r="L14" s="77">
        <v>0.0208333333333333</v>
      </c>
      <c r="M14" s="84">
        <v>0.0208333333333333</v>
      </c>
      <c r="N14" s="91">
        <v>0</v>
      </c>
      <c r="O14" s="28">
        <v>0.0416666666666667</v>
      </c>
      <c r="P14" s="28">
        <v>0</v>
      </c>
      <c r="Q14" s="105">
        <v>0.0208333333333333</v>
      </c>
      <c r="R14" s="29">
        <f>167/20.25</f>
        <v>8.246913580246913</v>
      </c>
      <c r="S14" s="19"/>
      <c r="T14" s="19"/>
      <c r="U14" s="19"/>
    </row>
    <row r="15" spans="1:21" ht="13.5" customHeight="1">
      <c r="A15" s="108"/>
      <c r="B15" s="37" t="s">
        <v>22</v>
      </c>
      <c r="C15" s="33">
        <f>C13-C12-C14</f>
        <v>0.3645833333333333</v>
      </c>
      <c r="D15" s="57">
        <f>D13-D12-D14</f>
        <v>0.291666666666666</v>
      </c>
      <c r="E15" s="31">
        <f aca="true" t="shared" si="2" ref="E15:O15">E13-E12-E14</f>
        <v>0</v>
      </c>
      <c r="F15" s="32">
        <f t="shared" si="2"/>
        <v>0.3020833333333333</v>
      </c>
      <c r="G15" s="50">
        <f t="shared" si="2"/>
        <v>0.26041666666666663</v>
      </c>
      <c r="H15" s="33">
        <f t="shared" si="2"/>
        <v>0.28125</v>
      </c>
      <c r="I15" s="99">
        <f t="shared" si="2"/>
        <v>0</v>
      </c>
      <c r="J15" s="64">
        <f t="shared" si="2"/>
        <v>0</v>
      </c>
      <c r="K15" s="71">
        <f>K13-K12-K14</f>
        <v>0.2708333333333333</v>
      </c>
      <c r="L15" s="78">
        <f>L13-L12-L14</f>
        <v>0.29166666666666663</v>
      </c>
      <c r="M15" s="85">
        <f>M13-M12-M14</f>
        <v>0.28125</v>
      </c>
      <c r="N15" s="92">
        <f>N13-N12-N14</f>
        <v>0</v>
      </c>
      <c r="O15" s="34">
        <f t="shared" si="2"/>
        <v>0.3541666666666663</v>
      </c>
      <c r="P15" s="34">
        <f>P13-P12-P14</f>
        <v>0.31250000000000006</v>
      </c>
      <c r="Q15" s="106">
        <f>Q13-Q12-Q14</f>
        <v>0.2916666666666667</v>
      </c>
      <c r="R15" s="36" t="e">
        <f>#N/A</f>
        <v>#N/A</v>
      </c>
      <c r="S15" s="35">
        <v>0</v>
      </c>
      <c r="T15" s="35">
        <f>C15</f>
        <v>0.3645833333333333</v>
      </c>
      <c r="U15" s="36" t="e">
        <f>#N/A</f>
        <v>#N/A</v>
      </c>
    </row>
    <row r="16" spans="1:21" ht="13.5" customHeight="1">
      <c r="A16" s="108" t="s">
        <v>24</v>
      </c>
      <c r="B16" s="8" t="s">
        <v>17</v>
      </c>
      <c r="C16" s="23">
        <v>0.2916666666666667</v>
      </c>
      <c r="D16" s="55">
        <v>0.28125</v>
      </c>
      <c r="E16" s="21">
        <v>0.3541666666666667</v>
      </c>
      <c r="F16" s="22">
        <v>0.5</v>
      </c>
      <c r="G16" s="48">
        <v>0.5416666666666666</v>
      </c>
      <c r="H16" s="23">
        <v>0.3541666666666667</v>
      </c>
      <c r="I16" s="97">
        <v>0.4166666666666667</v>
      </c>
      <c r="J16" s="62">
        <v>0.20833333333333334</v>
      </c>
      <c r="K16" s="69">
        <v>0.5208333333333334</v>
      </c>
      <c r="L16" s="76">
        <v>0.3958333333333333</v>
      </c>
      <c r="M16" s="83">
        <v>0.4791666666666667</v>
      </c>
      <c r="N16" s="90">
        <v>0.3125</v>
      </c>
      <c r="O16" s="24">
        <v>0.208333333333333</v>
      </c>
      <c r="P16" s="24">
        <v>0.3125</v>
      </c>
      <c r="Q16" s="104">
        <v>0.3541666666666667</v>
      </c>
      <c r="R16" s="13"/>
      <c r="S16" s="13"/>
      <c r="T16" s="13"/>
      <c r="U16" s="13"/>
    </row>
    <row r="17" spans="1:21" ht="13.5" customHeight="1">
      <c r="A17" s="108"/>
      <c r="B17" s="14" t="s">
        <v>18</v>
      </c>
      <c r="C17" s="27">
        <v>0.583333333333333</v>
      </c>
      <c r="D17" s="56">
        <v>0.6041666666666666</v>
      </c>
      <c r="E17" s="25">
        <v>0.7395833333333334</v>
      </c>
      <c r="F17" s="26">
        <v>0.5</v>
      </c>
      <c r="G17" s="49">
        <v>0.8333333333333334</v>
      </c>
      <c r="H17" s="27">
        <v>0.6666666666666666</v>
      </c>
      <c r="I17" s="98">
        <v>0.7291666666666666</v>
      </c>
      <c r="J17" s="63">
        <v>0.5208333333333334</v>
      </c>
      <c r="K17" s="70">
        <v>0.8125</v>
      </c>
      <c r="L17" s="77">
        <v>0.7083333333333334</v>
      </c>
      <c r="M17" s="84">
        <v>0.7916666666666666</v>
      </c>
      <c r="N17" s="91">
        <v>0.5625</v>
      </c>
      <c r="O17" s="28">
        <v>0.7916666666666671</v>
      </c>
      <c r="P17" s="28">
        <v>0.5625</v>
      </c>
      <c r="Q17" s="105">
        <v>0.6666666666666666</v>
      </c>
      <c r="R17" s="29"/>
      <c r="S17" s="19"/>
      <c r="T17" s="19"/>
      <c r="U17" s="19"/>
    </row>
    <row r="18" spans="1:21" ht="13.5" customHeight="1">
      <c r="A18" s="108"/>
      <c r="B18" s="14" t="s">
        <v>19</v>
      </c>
      <c r="C18" s="27"/>
      <c r="D18" s="56">
        <v>0.0208333333333333</v>
      </c>
      <c r="E18" s="25">
        <v>0.0208333333333333</v>
      </c>
      <c r="F18" s="26"/>
      <c r="G18" s="49"/>
      <c r="H18" s="27">
        <v>0.0208333333333333</v>
      </c>
      <c r="I18" s="98">
        <v>0.0208333333333333</v>
      </c>
      <c r="J18" s="63">
        <v>0</v>
      </c>
      <c r="K18" s="70">
        <v>0.0208333333333333</v>
      </c>
      <c r="L18" s="77">
        <v>0.0208333333333333</v>
      </c>
      <c r="M18" s="84">
        <v>0.0208333333333333</v>
      </c>
      <c r="N18" s="91">
        <v>0</v>
      </c>
      <c r="O18" s="28">
        <v>0.0416666666666667</v>
      </c>
      <c r="P18" s="28">
        <v>0</v>
      </c>
      <c r="Q18" s="105">
        <v>0.0208333333333333</v>
      </c>
      <c r="R18" s="29">
        <f>410/41.5</f>
        <v>9.879518072289157</v>
      </c>
      <c r="S18" s="19"/>
      <c r="T18" s="19"/>
      <c r="U18" s="19"/>
    </row>
    <row r="19" spans="1:21" ht="13.5" customHeight="1">
      <c r="A19" s="108"/>
      <c r="B19" s="37" t="s">
        <v>22</v>
      </c>
      <c r="C19" s="33">
        <f>C17-C16-C18</f>
        <v>0.29166666666666635</v>
      </c>
      <c r="D19" s="57">
        <f>D17-D16-D18</f>
        <v>0.3020833333333333</v>
      </c>
      <c r="E19" s="31">
        <f aca="true" t="shared" si="3" ref="E19:O19">E17-E16-E18</f>
        <v>0.36458333333333337</v>
      </c>
      <c r="F19" s="32">
        <f t="shared" si="3"/>
        <v>0</v>
      </c>
      <c r="G19" s="50">
        <f t="shared" si="3"/>
        <v>0.29166666666666674</v>
      </c>
      <c r="H19" s="33">
        <f t="shared" si="3"/>
        <v>0.29166666666666663</v>
      </c>
      <c r="I19" s="99">
        <f t="shared" si="3"/>
        <v>0.29166666666666663</v>
      </c>
      <c r="J19" s="64">
        <f t="shared" si="3"/>
        <v>0.3125</v>
      </c>
      <c r="K19" s="71">
        <f>K17-K16-K18</f>
        <v>0.2708333333333333</v>
      </c>
      <c r="L19" s="78">
        <f>L17-L16-L18</f>
        <v>0.29166666666666674</v>
      </c>
      <c r="M19" s="85">
        <f>M17-M16-M18</f>
        <v>0.29166666666666663</v>
      </c>
      <c r="N19" s="92">
        <f>N17-N16-N18</f>
        <v>0.25</v>
      </c>
      <c r="O19" s="34">
        <f t="shared" si="3"/>
        <v>0.5416666666666673</v>
      </c>
      <c r="P19" s="34">
        <f>P17-P16-P18</f>
        <v>0.25</v>
      </c>
      <c r="Q19" s="106">
        <f>Q17-Q16-Q18</f>
        <v>0.29166666666666663</v>
      </c>
      <c r="R19" s="36" t="e">
        <f>#N/A</f>
        <v>#N/A</v>
      </c>
      <c r="S19" s="35">
        <f>G19</f>
        <v>0.29166666666666674</v>
      </c>
      <c r="T19" s="35" t="e">
        <f>#N/A</f>
        <v>#N/A</v>
      </c>
      <c r="U19" s="36" t="e">
        <f>#N/A</f>
        <v>#N/A</v>
      </c>
    </row>
    <row r="20" spans="1:21" ht="13.5" customHeight="1">
      <c r="A20" s="108" t="s">
        <v>25</v>
      </c>
      <c r="B20" s="8" t="s">
        <v>17</v>
      </c>
      <c r="C20" s="23">
        <v>0.291666666666667</v>
      </c>
      <c r="D20" s="55">
        <v>0.28125</v>
      </c>
      <c r="E20" s="21">
        <v>0.3541666666666667</v>
      </c>
      <c r="F20" s="22">
        <v>0.385416666666667</v>
      </c>
      <c r="G20" s="48">
        <v>0.520833333333333</v>
      </c>
      <c r="H20" s="23">
        <v>0.20833333333333334</v>
      </c>
      <c r="I20" s="97">
        <v>0.4166666666666667</v>
      </c>
      <c r="J20" s="62">
        <v>0.5</v>
      </c>
      <c r="K20" s="69">
        <v>0.3125</v>
      </c>
      <c r="L20" s="76">
        <v>0.25</v>
      </c>
      <c r="M20" s="83">
        <v>0.4270833333333333</v>
      </c>
      <c r="N20" s="90">
        <v>0.6458333333333334</v>
      </c>
      <c r="O20" s="24">
        <v>0.30208333333333304</v>
      </c>
      <c r="P20" s="24">
        <v>0.5</v>
      </c>
      <c r="Q20" s="104">
        <v>0.25</v>
      </c>
      <c r="R20" s="13"/>
      <c r="S20" s="13"/>
      <c r="T20" s="13"/>
      <c r="U20" s="13"/>
    </row>
    <row r="21" spans="1:21" ht="13.5" customHeight="1">
      <c r="A21" s="108"/>
      <c r="B21" s="14" t="s">
        <v>18</v>
      </c>
      <c r="C21" s="27">
        <v>0.583333333333333</v>
      </c>
      <c r="D21" s="56">
        <v>0.5729166666666666</v>
      </c>
      <c r="E21" s="25">
        <v>0.75</v>
      </c>
      <c r="F21" s="26">
        <v>0.7916666666666671</v>
      </c>
      <c r="G21" s="49">
        <v>0.8541666666666666</v>
      </c>
      <c r="H21" s="27">
        <v>0.5208333333333334</v>
      </c>
      <c r="I21" s="98">
        <v>0.7291666666666666</v>
      </c>
      <c r="J21" s="63">
        <v>0.8020833333333334</v>
      </c>
      <c r="K21" s="70">
        <v>0.625</v>
      </c>
      <c r="L21" s="77">
        <v>0.5625</v>
      </c>
      <c r="M21" s="84">
        <v>0.7395833333333334</v>
      </c>
      <c r="N21" s="91">
        <v>0.9375</v>
      </c>
      <c r="O21" s="28">
        <v>0.75</v>
      </c>
      <c r="P21" s="28">
        <v>0.5</v>
      </c>
      <c r="Q21" s="105">
        <v>0.5625</v>
      </c>
      <c r="R21" s="29"/>
      <c r="S21" s="19"/>
      <c r="T21" s="19"/>
      <c r="U21" s="19"/>
    </row>
    <row r="22" spans="1:21" ht="13.5" customHeight="1">
      <c r="A22" s="108"/>
      <c r="B22" s="14" t="s">
        <v>19</v>
      </c>
      <c r="C22" s="27"/>
      <c r="D22" s="56">
        <v>0</v>
      </c>
      <c r="E22" s="25">
        <v>0.0208333333333333</v>
      </c>
      <c r="F22" s="26">
        <v>0.0208333333333333</v>
      </c>
      <c r="G22" s="49"/>
      <c r="H22" s="27">
        <v>0.0208333333333333</v>
      </c>
      <c r="I22" s="98">
        <v>0.0208333333333333</v>
      </c>
      <c r="J22" s="63">
        <v>0.0208333333333333</v>
      </c>
      <c r="K22" s="70">
        <v>0.0208333333333333</v>
      </c>
      <c r="L22" s="77">
        <v>0.0208333333333333</v>
      </c>
      <c r="M22" s="84">
        <v>0.020833333333333332</v>
      </c>
      <c r="N22" s="91">
        <v>0</v>
      </c>
      <c r="O22" s="28">
        <v>0.0416666666666667</v>
      </c>
      <c r="P22" s="28">
        <v>0</v>
      </c>
      <c r="Q22" s="105">
        <v>0.020833333333333332</v>
      </c>
      <c r="R22" s="29">
        <f>593/54</f>
        <v>10.981481481481481</v>
      </c>
      <c r="S22" s="19"/>
      <c r="T22" s="19"/>
      <c r="U22" s="19"/>
    </row>
    <row r="23" spans="1:21" ht="13.5" customHeight="1">
      <c r="A23" s="108"/>
      <c r="B23" s="37" t="s">
        <v>22</v>
      </c>
      <c r="C23" s="33">
        <f>C21-C20-C22</f>
        <v>0.291666666666666</v>
      </c>
      <c r="D23" s="57">
        <f>D21-D20-D22</f>
        <v>0.29166666666666663</v>
      </c>
      <c r="E23" s="31">
        <f aca="true" t="shared" si="4" ref="E23:O23">E21-E20-E22</f>
        <v>0.375</v>
      </c>
      <c r="F23" s="32">
        <f t="shared" si="4"/>
        <v>0.38541666666666674</v>
      </c>
      <c r="G23" s="50">
        <f t="shared" si="4"/>
        <v>0.3333333333333336</v>
      </c>
      <c r="H23" s="33">
        <f t="shared" si="4"/>
        <v>0.2916666666666667</v>
      </c>
      <c r="I23" s="99">
        <f t="shared" si="4"/>
        <v>0.29166666666666663</v>
      </c>
      <c r="J23" s="64">
        <f t="shared" si="4"/>
        <v>0.28125000000000006</v>
      </c>
      <c r="K23" s="71">
        <f>K21-K20-K22</f>
        <v>0.2916666666666667</v>
      </c>
      <c r="L23" s="78">
        <f>L21-L20-L22</f>
        <v>0.2916666666666667</v>
      </c>
      <c r="M23" s="85">
        <f>M21-M20-M22</f>
        <v>0.29166666666666674</v>
      </c>
      <c r="N23" s="92">
        <f>N21-N20-N22</f>
        <v>0.29166666666666663</v>
      </c>
      <c r="O23" s="34">
        <f t="shared" si="4"/>
        <v>0.4062500000000003</v>
      </c>
      <c r="P23" s="34">
        <f>P21-P20-P22</f>
        <v>0</v>
      </c>
      <c r="Q23" s="106">
        <f>Q21-Q20-Q22</f>
        <v>0.2916666666666667</v>
      </c>
      <c r="R23" s="36" t="e">
        <f>#N/A</f>
        <v>#N/A</v>
      </c>
      <c r="S23" s="35">
        <f>G23</f>
        <v>0.3333333333333336</v>
      </c>
      <c r="T23" s="35">
        <f>C23</f>
        <v>0.291666666666666</v>
      </c>
      <c r="U23" s="36" t="e">
        <f>#N/A</f>
        <v>#N/A</v>
      </c>
    </row>
    <row r="24" spans="1:21" ht="13.5" customHeight="1">
      <c r="A24" s="108" t="s">
        <v>26</v>
      </c>
      <c r="B24" s="8" t="s">
        <v>17</v>
      </c>
      <c r="C24" s="23">
        <v>0.22916666666666666</v>
      </c>
      <c r="D24" s="55">
        <v>0.3020833333333333</v>
      </c>
      <c r="E24" s="21">
        <v>0.5</v>
      </c>
      <c r="F24" s="22">
        <v>0.5</v>
      </c>
      <c r="G24" s="48">
        <v>0.5</v>
      </c>
      <c r="H24" s="23">
        <v>0.1875</v>
      </c>
      <c r="I24" s="97">
        <v>0.3333333333333333</v>
      </c>
      <c r="J24" s="62">
        <v>0.4583333333333333</v>
      </c>
      <c r="K24" s="69">
        <v>0.3125</v>
      </c>
      <c r="L24" s="76">
        <v>0.5</v>
      </c>
      <c r="M24" s="83">
        <v>0.5</v>
      </c>
      <c r="N24" s="90">
        <v>0.5</v>
      </c>
      <c r="O24" s="24">
        <v>0.5</v>
      </c>
      <c r="P24" s="24">
        <v>0.5</v>
      </c>
      <c r="Q24" s="104">
        <v>0.5</v>
      </c>
      <c r="R24" s="13"/>
      <c r="S24" s="13"/>
      <c r="T24" s="13"/>
      <c r="U24" s="13"/>
    </row>
    <row r="25" spans="1:21" ht="13.5" customHeight="1">
      <c r="A25" s="108"/>
      <c r="B25" s="14" t="s">
        <v>18</v>
      </c>
      <c r="C25" s="27">
        <v>0.6458333333333334</v>
      </c>
      <c r="D25" s="56">
        <v>0.5729166666666666</v>
      </c>
      <c r="E25" s="25">
        <v>0.5</v>
      </c>
      <c r="F25" s="26">
        <v>0.5</v>
      </c>
      <c r="G25" s="49">
        <v>0.5</v>
      </c>
      <c r="H25" s="27">
        <v>0.5</v>
      </c>
      <c r="I25" s="98">
        <v>0.6458333333333334</v>
      </c>
      <c r="J25" s="63">
        <v>0.75</v>
      </c>
      <c r="K25" s="70">
        <v>0.6458333333333334</v>
      </c>
      <c r="L25" s="77">
        <v>0.5</v>
      </c>
      <c r="M25" s="84">
        <v>0.5</v>
      </c>
      <c r="N25" s="91">
        <v>0.5</v>
      </c>
      <c r="O25" s="28">
        <v>0.5</v>
      </c>
      <c r="P25" s="28">
        <v>0.5</v>
      </c>
      <c r="Q25" s="105">
        <v>0.5</v>
      </c>
      <c r="R25" s="19"/>
      <c r="S25" s="19"/>
      <c r="T25" s="19"/>
      <c r="U25" s="19"/>
    </row>
    <row r="26" spans="1:21" ht="13.5" customHeight="1">
      <c r="A26" s="108"/>
      <c r="B26" s="14" t="s">
        <v>19</v>
      </c>
      <c r="C26" s="27"/>
      <c r="D26" s="56"/>
      <c r="E26" s="25"/>
      <c r="F26" s="26"/>
      <c r="G26" s="49"/>
      <c r="H26" s="27">
        <v>0.020833333333333332</v>
      </c>
      <c r="I26" s="98">
        <v>0.020833333333333332</v>
      </c>
      <c r="J26" s="63">
        <v>0.0208333333333333</v>
      </c>
      <c r="K26" s="70">
        <v>0.020833333333333332</v>
      </c>
      <c r="L26" s="77"/>
      <c r="M26" s="84"/>
      <c r="N26" s="91">
        <v>0</v>
      </c>
      <c r="O26" s="28"/>
      <c r="P26" s="28"/>
      <c r="Q26" s="105"/>
      <c r="R26" s="19"/>
      <c r="S26" s="19"/>
      <c r="T26" s="19"/>
      <c r="U26" s="19"/>
    </row>
    <row r="27" spans="1:21" ht="13.5" customHeight="1">
      <c r="A27" s="108"/>
      <c r="B27" s="37" t="s">
        <v>22</v>
      </c>
      <c r="C27" s="33">
        <f>C25-C24-C26</f>
        <v>0.41666666666666674</v>
      </c>
      <c r="D27" s="57">
        <f>D25-D24-D26</f>
        <v>0.2708333333333333</v>
      </c>
      <c r="E27" s="31">
        <f aca="true" t="shared" si="5" ref="E27:O27">E25-E24-E26</f>
        <v>0</v>
      </c>
      <c r="F27" s="32">
        <f t="shared" si="5"/>
        <v>0</v>
      </c>
      <c r="G27" s="50">
        <f t="shared" si="5"/>
        <v>0</v>
      </c>
      <c r="H27" s="33">
        <f t="shared" si="5"/>
        <v>0.2916666666666667</v>
      </c>
      <c r="I27" s="99">
        <f t="shared" si="5"/>
        <v>0.29166666666666674</v>
      </c>
      <c r="J27" s="64">
        <f t="shared" si="5"/>
        <v>0.27083333333333337</v>
      </c>
      <c r="K27" s="71">
        <f>K25-K24-K26</f>
        <v>0.31250000000000006</v>
      </c>
      <c r="L27" s="78">
        <f>L25-L24-L26</f>
        <v>0</v>
      </c>
      <c r="M27" s="85">
        <f>M25-M24-M26</f>
        <v>0</v>
      </c>
      <c r="N27" s="92">
        <f>N25-N24-N26</f>
        <v>0</v>
      </c>
      <c r="O27" s="34">
        <f t="shared" si="5"/>
        <v>0</v>
      </c>
      <c r="P27" s="34">
        <f>P25-P24-P26</f>
        <v>0</v>
      </c>
      <c r="Q27" s="106">
        <f>Q25-Q24-Q26</f>
        <v>0</v>
      </c>
      <c r="R27" s="36" t="e">
        <f>#N/A</f>
        <v>#N/A</v>
      </c>
      <c r="S27" s="35">
        <v>0</v>
      </c>
      <c r="T27" s="35" t="e">
        <f>#N/A</f>
        <v>#N/A</v>
      </c>
      <c r="U27" s="36" t="e">
        <f>#N/A</f>
        <v>#N/A</v>
      </c>
    </row>
    <row r="28" spans="1:21" ht="13.5" customHeight="1">
      <c r="A28" s="108" t="s">
        <v>27</v>
      </c>
      <c r="B28" s="8" t="s">
        <v>17</v>
      </c>
      <c r="C28" s="23">
        <v>0.5</v>
      </c>
      <c r="D28" s="55">
        <v>0.5</v>
      </c>
      <c r="E28" s="21">
        <v>0.5</v>
      </c>
      <c r="F28" s="22">
        <v>0.5</v>
      </c>
      <c r="G28" s="48">
        <v>0.5</v>
      </c>
      <c r="H28" s="23">
        <v>0.5</v>
      </c>
      <c r="I28" s="97">
        <v>0.5</v>
      </c>
      <c r="J28" s="62">
        <v>0.2916666666666667</v>
      </c>
      <c r="K28" s="69">
        <v>0.3125</v>
      </c>
      <c r="L28" s="76">
        <v>0.5</v>
      </c>
      <c r="M28" s="83">
        <v>0.5</v>
      </c>
      <c r="N28" s="90">
        <v>0.3125</v>
      </c>
      <c r="O28" s="24">
        <v>0.6666666666666671</v>
      </c>
      <c r="P28" s="24">
        <v>0.3125</v>
      </c>
      <c r="Q28" s="104">
        <v>0.5</v>
      </c>
      <c r="R28" s="13"/>
      <c r="S28" s="13"/>
      <c r="T28" s="13"/>
      <c r="U28" s="13"/>
    </row>
    <row r="29" spans="1:21" ht="13.5" customHeight="1">
      <c r="A29" s="108"/>
      <c r="B29" s="14" t="s">
        <v>18</v>
      </c>
      <c r="C29" s="27">
        <v>0.5</v>
      </c>
      <c r="D29" s="56">
        <v>0.5</v>
      </c>
      <c r="E29" s="25">
        <v>0.5</v>
      </c>
      <c r="F29" s="26">
        <v>0.5</v>
      </c>
      <c r="G29" s="49">
        <v>0.5</v>
      </c>
      <c r="H29" s="27">
        <v>0.5</v>
      </c>
      <c r="I29" s="98">
        <v>0.5</v>
      </c>
      <c r="J29" s="63">
        <v>0.5833333333333334</v>
      </c>
      <c r="K29" s="70">
        <v>0.6458333333333334</v>
      </c>
      <c r="L29" s="77">
        <v>0.5</v>
      </c>
      <c r="M29" s="84">
        <v>0.5</v>
      </c>
      <c r="N29" s="91">
        <v>0.5833333333333334</v>
      </c>
      <c r="O29" s="28">
        <v>0.7916666666666671</v>
      </c>
      <c r="P29" s="28">
        <v>0.5833333333333334</v>
      </c>
      <c r="Q29" s="105">
        <v>0.5</v>
      </c>
      <c r="R29" s="19"/>
      <c r="S29" s="19"/>
      <c r="T29" s="19"/>
      <c r="U29" s="19"/>
    </row>
    <row r="30" spans="1:21" ht="13.5" customHeight="1">
      <c r="A30" s="108"/>
      <c r="B30" s="14" t="s">
        <v>19</v>
      </c>
      <c r="C30" s="27"/>
      <c r="D30" s="56"/>
      <c r="E30" s="25"/>
      <c r="F30" s="26"/>
      <c r="G30" s="49"/>
      <c r="H30" s="27">
        <v>0</v>
      </c>
      <c r="I30" s="98"/>
      <c r="J30" s="63">
        <v>0</v>
      </c>
      <c r="K30" s="70">
        <v>0.020833333333333332</v>
      </c>
      <c r="L30" s="77"/>
      <c r="M30" s="84"/>
      <c r="N30" s="91">
        <v>0</v>
      </c>
      <c r="O30" s="28"/>
      <c r="P30" s="28"/>
      <c r="Q30" s="105"/>
      <c r="R30" s="19"/>
      <c r="S30" s="19"/>
      <c r="T30" s="19"/>
      <c r="U30" s="19"/>
    </row>
    <row r="31" spans="1:21" ht="13.5" customHeight="1">
      <c r="A31" s="108"/>
      <c r="B31" s="37" t="s">
        <v>22</v>
      </c>
      <c r="C31" s="33">
        <f>C29-C28-C30</f>
        <v>0</v>
      </c>
      <c r="D31" s="57">
        <f>D29-D28-D30</f>
        <v>0</v>
      </c>
      <c r="E31" s="31">
        <f aca="true" t="shared" si="6" ref="E31:O31">E29-E28-E30</f>
        <v>0</v>
      </c>
      <c r="F31" s="32">
        <f t="shared" si="6"/>
        <v>0</v>
      </c>
      <c r="G31" s="50">
        <f t="shared" si="6"/>
        <v>0</v>
      </c>
      <c r="H31" s="33">
        <f t="shared" si="6"/>
        <v>0</v>
      </c>
      <c r="I31" s="99">
        <f t="shared" si="6"/>
        <v>0</v>
      </c>
      <c r="J31" s="64">
        <f t="shared" si="6"/>
        <v>0.2916666666666667</v>
      </c>
      <c r="K31" s="71">
        <f>K29-K28-K30</f>
        <v>0.31250000000000006</v>
      </c>
      <c r="L31" s="78">
        <f>L29-L28-L30</f>
        <v>0</v>
      </c>
      <c r="M31" s="85">
        <f>M29-M28-M30</f>
        <v>0</v>
      </c>
      <c r="N31" s="92">
        <f>N29-N28-N30</f>
        <v>0.27083333333333337</v>
      </c>
      <c r="O31" s="34">
        <f t="shared" si="6"/>
        <v>0.125</v>
      </c>
      <c r="P31" s="34">
        <f>P29-P28-P30</f>
        <v>0.27083333333333337</v>
      </c>
      <c r="Q31" s="106">
        <f>Q29-Q28-Q30</f>
        <v>0</v>
      </c>
      <c r="R31" s="35" t="e">
        <f>U31</f>
        <v>#N/A</v>
      </c>
      <c r="S31" s="35">
        <v>0</v>
      </c>
      <c r="T31" s="35" t="e">
        <f>U31-R31</f>
        <v>#N/A</v>
      </c>
      <c r="U31" s="36" t="e">
        <f>#N/A</f>
        <v>#N/A</v>
      </c>
    </row>
    <row r="32" spans="1:21" ht="13.5" customHeight="1">
      <c r="A32" s="38" t="s">
        <v>28</v>
      </c>
      <c r="B32" s="38"/>
      <c r="C32" s="41">
        <f>C7+C11+C15+C19+C23+C27+C31</f>
        <v>1.6874999999999991</v>
      </c>
      <c r="D32" s="58">
        <f>D7+D11+D15+D19+D23+D27+D31</f>
        <v>1.4583333333333324</v>
      </c>
      <c r="E32" s="39">
        <f aca="true" t="shared" si="7" ref="E32:O32">E7+E11+E15+E19+E23+E27+E31</f>
        <v>1.447916666666666</v>
      </c>
      <c r="F32" s="40">
        <f t="shared" si="7"/>
        <v>1.4479166666666667</v>
      </c>
      <c r="G32" s="51">
        <f t="shared" si="7"/>
        <v>1.447916666666667</v>
      </c>
      <c r="H32" s="41">
        <f t="shared" si="7"/>
        <v>1.4479166666666667</v>
      </c>
      <c r="I32" s="100">
        <f t="shared" si="7"/>
        <v>1.4479166666666667</v>
      </c>
      <c r="J32" s="65">
        <f t="shared" si="7"/>
        <v>1.4479166666666667</v>
      </c>
      <c r="K32" s="72">
        <f t="shared" si="7"/>
        <v>1.4583333333333333</v>
      </c>
      <c r="L32" s="79">
        <f>L7+L11+L15+L19+L23+L27+L31</f>
        <v>1.4583333333333335</v>
      </c>
      <c r="M32" s="86">
        <f>M7+M11+M15+M19+M23+M27+M31</f>
        <v>1.4479166666666667</v>
      </c>
      <c r="N32" s="93">
        <f>N7+N11+N15+N19+N23+N27+N31</f>
        <v>1.4583333333333335</v>
      </c>
      <c r="O32" s="42">
        <f t="shared" si="7"/>
        <v>2.343750000000001</v>
      </c>
      <c r="P32" s="42">
        <f>P7+P11+P15+P19+P23+P27+P31</f>
        <v>1.3333333333333335</v>
      </c>
      <c r="Q32" s="107">
        <f>Q7+Q11+Q15+Q19+Q23+Q27+Q31</f>
        <v>1.4583333333333333</v>
      </c>
      <c r="R32" s="43" t="e">
        <f>R7+R11+R15+R19+R23+R27</f>
        <v>#N/A</v>
      </c>
      <c r="S32" s="43">
        <f>S7+S11+S15+S19+S23+S27</f>
        <v>1.1875000000000004</v>
      </c>
      <c r="T32" s="43" t="e">
        <f>T7+T11+T15+T19+T23+T27</f>
        <v>#N/A</v>
      </c>
      <c r="U32" s="44" t="e">
        <f>#N/A</f>
        <v>#N/A</v>
      </c>
    </row>
  </sheetData>
  <sheetProtection selectLockedCells="1" selectUnlockedCells="1"/>
  <mergeCells count="7">
    <mergeCell ref="A28:A31"/>
    <mergeCell ref="A4:A7"/>
    <mergeCell ref="A8:A11"/>
    <mergeCell ref="A12:A15"/>
    <mergeCell ref="A16:A19"/>
    <mergeCell ref="A20:A23"/>
    <mergeCell ref="A24:A27"/>
  </mergeCells>
  <printOptions horizontalCentered="1"/>
  <pageMargins left="0.2" right="0.2" top="0.98" bottom="0.98" header="0.51" footer="0.51"/>
  <pageSetup horizontalDpi="300" verticalDpi="300" orientation="landscape" paperSize="9"/>
  <headerFooter alignWithMargins="0">
    <oddHeader>&amp;C&amp;"Arial,Gras"&amp;20Planning de travail hebdomadaire "Effet de vert" &amp;D</oddHeader>
    <oddFooter>&amp;C&amp;D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le guern</cp:lastModifiedBy>
  <cp:lastPrinted>2012-07-25T06:47:44Z</cp:lastPrinted>
  <dcterms:created xsi:type="dcterms:W3CDTF">2010-11-02T09:33:23Z</dcterms:created>
  <dcterms:modified xsi:type="dcterms:W3CDTF">2012-07-25T06:50:51Z</dcterms:modified>
  <cp:category/>
  <cp:version/>
  <cp:contentType/>
  <cp:contentStatus/>
</cp:coreProperties>
</file>